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cuments\2019 Jefferson County Memos\July 2019\"/>
    </mc:Choice>
  </mc:AlternateContent>
  <bookViews>
    <workbookView xWindow="-120" yWindow="-120" windowWidth="29040" windowHeight="15840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I18" i="1"/>
  <c r="H18" i="1"/>
  <c r="F18" i="1"/>
  <c r="E18" i="1"/>
  <c r="I20" i="1" l="1"/>
  <c r="I24" i="1" s="1"/>
  <c r="H20" i="1"/>
  <c r="H24" i="1" s="1"/>
  <c r="E20" i="1"/>
  <c r="E24" i="1" s="1"/>
  <c r="J18" i="1"/>
  <c r="J20" i="1" s="1"/>
  <c r="J24" i="1" s="1"/>
  <c r="G20" i="1"/>
  <c r="G24" i="1" s="1"/>
  <c r="F20" i="1"/>
  <c r="F24" i="1" s="1"/>
  <c r="H25" i="1" l="1"/>
  <c r="H26" i="1" s="1"/>
  <c r="I26" i="1"/>
  <c r="F25" i="1"/>
  <c r="F26" i="1" s="1"/>
  <c r="G25" i="1"/>
  <c r="G26" i="1" s="1"/>
  <c r="J25" i="1"/>
  <c r="J26" i="1" s="1"/>
</calcChain>
</file>

<file path=xl/sharedStrings.xml><?xml version="1.0" encoding="utf-8"?>
<sst xmlns="http://schemas.openxmlformats.org/spreadsheetml/2006/main" count="28" uniqueCount="28">
  <si>
    <t>#2 - County</t>
  </si>
  <si>
    <t xml:space="preserve">This 5 Year History format should be used by the County when both the Unincorporated and Incorporated net millage rates for M&amp;O purposes </t>
  </si>
  <si>
    <t xml:space="preserve"> are the same for all years that are required to be shown on the NOTICE. Formulas have been built into the format which will automatically </t>
  </si>
  <si>
    <t>calculate the totals and the dollar ($) and percentage (%) increase upon input of the necessary digest information in the shaded fields.</t>
  </si>
  <si>
    <t>NOTICE</t>
  </si>
  <si>
    <t>following presentation of the current year's tax digest and levy, along with the history of the tax digest and levy for the past five years.</t>
  </si>
  <si>
    <t>CURRENT 2019 PROPERTY TAX DIGEST AND 5 YEAR HISTORY OF LEVY</t>
  </si>
  <si>
    <t>Countywide Area</t>
  </si>
  <si>
    <t>COUNTY WIDE</t>
  </si>
  <si>
    <t>VALUE</t>
  </si>
  <si>
    <t>Real &amp; Personal</t>
  </si>
  <si>
    <t>Motor Vehicles</t>
  </si>
  <si>
    <t>Mobile Homes</t>
  </si>
  <si>
    <t>Timber - 100%</t>
  </si>
  <si>
    <t>Heavy Duty Equipment</t>
  </si>
  <si>
    <t>Gross Digest</t>
  </si>
  <si>
    <t>Less Exemptions</t>
  </si>
  <si>
    <t>NET DIGEST VALUE</t>
  </si>
  <si>
    <t>RATE</t>
  </si>
  <si>
    <t>Gross Maintenance &amp; Operation Millage</t>
  </si>
  <si>
    <t>NET M&amp;O MILLAGE RATE</t>
  </si>
  <si>
    <t>TAX</t>
  </si>
  <si>
    <t>TOTAL M&amp;O TAXES LEVIED</t>
  </si>
  <si>
    <t>Net Tax $ Increase</t>
  </si>
  <si>
    <t>Net Tax % Increase</t>
  </si>
  <si>
    <t>Less Rollback                                                      (Local Option Sales Tax)</t>
  </si>
  <si>
    <r>
      <t xml:space="preserve">The Jefferson </t>
    </r>
    <r>
      <rPr>
        <b/>
        <sz val="9"/>
        <rFont val="Calibri"/>
        <family val="2"/>
      </rPr>
      <t>County Board of Commissioners</t>
    </r>
    <r>
      <rPr>
        <sz val="9"/>
        <rFont val="Calibri"/>
        <family val="2"/>
      </rPr>
      <t xml:space="preserve"> does hereby announce that the millage rate will be set at a meeting to be held at the</t>
    </r>
  </si>
  <si>
    <t>Commissioners Office, 217 E Broad St, Louisville, GA 30434 on August 13, 2019 at 7 p.m. and pursuant to the requirements of O.C.G.A. § 48-5-32 does hereby publish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</si>
</sst>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0.0000"/>
    <numFmt numFmtId="165" formatCode="&quot;$&quot;#,##0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8"/>
      <name val="Calibri"/>
      <family val="2"/>
    </font>
    <font>
      <b/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sz val="8"/>
      <name val="Arial"/>
      <family val="2"/>
    </font>
    <font>
      <sz val="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/>
    </xf>
    <xf numFmtId="3" fontId="1" fillId="2" borderId="14" xfId="0" applyNumberFormat="1" applyFont="1" applyFill="1" applyBorder="1" applyAlignment="1" applyProtection="1">
      <alignment vertical="center"/>
      <protection locked="0"/>
    </xf>
    <xf numFmtId="3" fontId="7" fillId="0" borderId="13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164" fontId="1" fillId="2" borderId="14" xfId="0" applyNumberFormat="1" applyFont="1" applyFill="1" applyBorder="1" applyAlignment="1" applyProtection="1">
      <alignment vertical="center"/>
      <protection locked="0"/>
    </xf>
    <xf numFmtId="164" fontId="7" fillId="0" borderId="14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6" fontId="7" fillId="0" borderId="14" xfId="0" applyNumberFormat="1" applyFont="1" applyBorder="1" applyAlignment="1">
      <alignment vertical="center"/>
    </xf>
    <xf numFmtId="10" fontId="7" fillId="0" borderId="17" xfId="0" applyNumberFormat="1" applyFont="1" applyBorder="1" applyAlignment="1">
      <alignment horizontal="right" vertical="center"/>
    </xf>
    <xf numFmtId="3" fontId="8" fillId="3" borderId="13" xfId="0" applyNumberFormat="1" applyFont="1" applyFill="1" applyBorder="1"/>
    <xf numFmtId="3" fontId="8" fillId="3" borderId="14" xfId="0" applyNumberFormat="1" applyFont="1" applyFill="1" applyBorder="1"/>
    <xf numFmtId="3" fontId="9" fillId="0" borderId="13" xfId="0" applyNumberFormat="1" applyFont="1" applyBorder="1"/>
    <xf numFmtId="3" fontId="9" fillId="0" borderId="14" xfId="0" applyNumberFormat="1" applyFont="1" applyBorder="1"/>
    <xf numFmtId="166" fontId="8" fillId="3" borderId="13" xfId="0" applyNumberFormat="1" applyFont="1" applyFill="1" applyBorder="1"/>
    <xf numFmtId="166" fontId="8" fillId="3" borderId="14" xfId="0" applyNumberFormat="1" applyFont="1" applyFill="1" applyBorder="1"/>
    <xf numFmtId="166" fontId="9" fillId="0" borderId="13" xfId="0" applyNumberFormat="1" applyFont="1" applyBorder="1"/>
    <xf numFmtId="166" fontId="9" fillId="0" borderId="14" xfId="0" applyNumberFormat="1" applyFont="1" applyBorder="1"/>
    <xf numFmtId="165" fontId="9" fillId="0" borderId="13" xfId="0" applyNumberFormat="1" applyFont="1" applyBorder="1"/>
    <xf numFmtId="165" fontId="9" fillId="0" borderId="14" xfId="0" applyNumberFormat="1" applyFont="1" applyBorder="1"/>
    <xf numFmtId="10" fontId="9" fillId="0" borderId="16" xfId="0" applyNumberFormat="1" applyFont="1" applyBorder="1" applyAlignment="1">
      <alignment horizontal="right"/>
    </xf>
    <xf numFmtId="10" fontId="9" fillId="0" borderId="17" xfId="0" applyNumberFormat="1" applyFont="1" applyBorder="1" applyAlignment="1">
      <alignment horizontal="right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4" workbookViewId="0">
      <selection activeCell="J23" sqref="J23"/>
    </sheetView>
  </sheetViews>
  <sheetFormatPr defaultRowHeight="14.5" x14ac:dyDescent="0.35"/>
  <cols>
    <col min="1" max="3" width="13.26953125" customWidth="1"/>
    <col min="4" max="4" width="24.26953125" customWidth="1"/>
    <col min="5" max="10" width="13.26953125" customWidth="1"/>
  </cols>
  <sheetData>
    <row r="1" spans="1:10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35">
      <c r="A2" s="48" t="s">
        <v>0</v>
      </c>
      <c r="B2" s="48"/>
      <c r="C2" s="48"/>
      <c r="D2" s="49" t="s">
        <v>1</v>
      </c>
      <c r="E2" s="49"/>
      <c r="F2" s="49"/>
      <c r="G2" s="49"/>
      <c r="H2" s="49"/>
      <c r="I2" s="49"/>
      <c r="J2" s="49"/>
    </row>
    <row r="3" spans="1:10" x14ac:dyDescent="0.35">
      <c r="A3" s="48"/>
      <c r="B3" s="48"/>
      <c r="C3" s="48"/>
      <c r="D3" s="49" t="s">
        <v>2</v>
      </c>
      <c r="E3" s="49"/>
      <c r="F3" s="49"/>
      <c r="G3" s="49"/>
      <c r="H3" s="49"/>
      <c r="I3" s="49"/>
      <c r="J3" s="49"/>
    </row>
    <row r="4" spans="1:10" x14ac:dyDescent="0.35">
      <c r="A4" s="48"/>
      <c r="B4" s="48"/>
      <c r="C4" s="48"/>
      <c r="D4" s="49" t="s">
        <v>3</v>
      </c>
      <c r="E4" s="49"/>
      <c r="F4" s="49"/>
      <c r="G4" s="49"/>
      <c r="H4" s="49"/>
      <c r="I4" s="49"/>
      <c r="J4" s="49"/>
    </row>
    <row r="5" spans="1:10" ht="15" thickBot="1" x14ac:dyDescent="0.4">
      <c r="A5" s="2"/>
      <c r="B5" s="2"/>
      <c r="C5" s="2"/>
      <c r="D5" s="3"/>
      <c r="E5" s="3"/>
      <c r="F5" s="3"/>
      <c r="G5" s="3"/>
      <c r="H5" s="3"/>
      <c r="I5" s="3"/>
      <c r="J5" s="3"/>
    </row>
    <row r="6" spans="1:10" ht="18.5" x14ac:dyDescent="0.35">
      <c r="A6" s="2"/>
      <c r="B6" s="50" t="s">
        <v>4</v>
      </c>
      <c r="C6" s="51"/>
      <c r="D6" s="51"/>
      <c r="E6" s="51"/>
      <c r="F6" s="51"/>
      <c r="G6" s="51"/>
      <c r="H6" s="51"/>
      <c r="I6" s="51"/>
      <c r="J6" s="52"/>
    </row>
    <row r="7" spans="1:10" x14ac:dyDescent="0.35">
      <c r="A7" s="2"/>
      <c r="B7" s="45" t="s">
        <v>26</v>
      </c>
      <c r="C7" s="46"/>
      <c r="D7" s="46"/>
      <c r="E7" s="46"/>
      <c r="F7" s="46"/>
      <c r="G7" s="46"/>
      <c r="H7" s="46"/>
      <c r="I7" s="46"/>
      <c r="J7" s="47"/>
    </row>
    <row r="8" spans="1:10" x14ac:dyDescent="0.35">
      <c r="A8" s="2"/>
      <c r="B8" s="30" t="s">
        <v>27</v>
      </c>
      <c r="C8" s="31"/>
      <c r="D8" s="31"/>
      <c r="E8" s="31"/>
      <c r="F8" s="31"/>
      <c r="G8" s="31"/>
      <c r="H8" s="31"/>
      <c r="I8" s="31"/>
      <c r="J8" s="32"/>
    </row>
    <row r="9" spans="1:10" x14ac:dyDescent="0.35">
      <c r="A9" s="2"/>
      <c r="B9" s="33" t="s">
        <v>5</v>
      </c>
      <c r="C9" s="34"/>
      <c r="D9" s="34"/>
      <c r="E9" s="34"/>
      <c r="F9" s="34"/>
      <c r="G9" s="34"/>
      <c r="H9" s="34"/>
      <c r="I9" s="34"/>
      <c r="J9" s="35"/>
    </row>
    <row r="10" spans="1:10" x14ac:dyDescent="0.35">
      <c r="A10" s="2"/>
      <c r="B10" s="36" t="s">
        <v>6</v>
      </c>
      <c r="C10" s="37"/>
      <c r="D10" s="37"/>
      <c r="E10" s="37"/>
      <c r="F10" s="37"/>
      <c r="G10" s="37"/>
      <c r="H10" s="37"/>
      <c r="I10" s="37"/>
      <c r="J10" s="38"/>
    </row>
    <row r="11" spans="1:10" x14ac:dyDescent="0.35">
      <c r="A11" s="2"/>
      <c r="B11" s="36"/>
      <c r="C11" s="37"/>
      <c r="D11" s="37"/>
      <c r="E11" s="37"/>
      <c r="F11" s="37"/>
      <c r="G11" s="37"/>
      <c r="H11" s="37"/>
      <c r="I11" s="37"/>
      <c r="J11" s="38"/>
    </row>
    <row r="12" spans="1:10" x14ac:dyDescent="0.35">
      <c r="A12" s="2"/>
      <c r="B12" s="39" t="s">
        <v>7</v>
      </c>
      <c r="C12" s="41" t="s">
        <v>8</v>
      </c>
      <c r="D12" s="41"/>
      <c r="E12" s="4">
        <v>2014</v>
      </c>
      <c r="F12" s="4">
        <v>2015</v>
      </c>
      <c r="G12" s="4">
        <v>2016</v>
      </c>
      <c r="H12" s="4">
        <v>2017</v>
      </c>
      <c r="I12" s="4">
        <v>2018</v>
      </c>
      <c r="J12" s="5">
        <v>2019</v>
      </c>
    </row>
    <row r="13" spans="1:10" x14ac:dyDescent="0.35">
      <c r="A13" s="2"/>
      <c r="B13" s="39"/>
      <c r="C13" s="42" t="s">
        <v>9</v>
      </c>
      <c r="D13" s="6" t="s">
        <v>10</v>
      </c>
      <c r="E13" s="18">
        <v>474905921</v>
      </c>
      <c r="F13" s="18">
        <v>470454098</v>
      </c>
      <c r="G13" s="18">
        <v>465403662</v>
      </c>
      <c r="H13" s="18">
        <v>469685406</v>
      </c>
      <c r="I13" s="19">
        <v>482408115</v>
      </c>
      <c r="J13" s="10">
        <v>501604781</v>
      </c>
    </row>
    <row r="14" spans="1:10" x14ac:dyDescent="0.35">
      <c r="A14" s="2"/>
      <c r="B14" s="39"/>
      <c r="C14" s="42"/>
      <c r="D14" s="6" t="s">
        <v>11</v>
      </c>
      <c r="E14" s="18">
        <v>31098120</v>
      </c>
      <c r="F14" s="18">
        <v>23191090</v>
      </c>
      <c r="G14" s="18">
        <v>18052100</v>
      </c>
      <c r="H14" s="18">
        <v>14146210</v>
      </c>
      <c r="I14" s="19">
        <v>11840110</v>
      </c>
      <c r="J14" s="10">
        <v>10245990</v>
      </c>
    </row>
    <row r="15" spans="1:10" x14ac:dyDescent="0.35">
      <c r="A15" s="2"/>
      <c r="B15" s="39"/>
      <c r="C15" s="42"/>
      <c r="D15" s="6" t="s">
        <v>12</v>
      </c>
      <c r="E15" s="18">
        <v>6279249</v>
      </c>
      <c r="F15" s="18">
        <v>6291539</v>
      </c>
      <c r="G15" s="18">
        <v>6317959</v>
      </c>
      <c r="H15" s="18">
        <v>6340254</v>
      </c>
      <c r="I15" s="19">
        <v>6490902</v>
      </c>
      <c r="J15" s="10">
        <v>6801203</v>
      </c>
    </row>
    <row r="16" spans="1:10" x14ac:dyDescent="0.35">
      <c r="A16" s="2"/>
      <c r="B16" s="39"/>
      <c r="C16" s="42"/>
      <c r="D16" s="6" t="s">
        <v>13</v>
      </c>
      <c r="E16" s="18">
        <v>7009866</v>
      </c>
      <c r="F16" s="18">
        <v>8510970</v>
      </c>
      <c r="G16" s="18">
        <v>5498969</v>
      </c>
      <c r="H16" s="18">
        <v>5150010</v>
      </c>
      <c r="I16" s="19">
        <v>5798785</v>
      </c>
      <c r="J16" s="10">
        <v>9571693</v>
      </c>
    </row>
    <row r="17" spans="1:10" x14ac:dyDescent="0.35">
      <c r="A17" s="2"/>
      <c r="B17" s="39"/>
      <c r="C17" s="42"/>
      <c r="D17" s="6" t="s">
        <v>14</v>
      </c>
      <c r="E17" s="18">
        <v>0</v>
      </c>
      <c r="F17" s="18">
        <v>0</v>
      </c>
      <c r="G17" s="18">
        <v>3374</v>
      </c>
      <c r="H17" s="18">
        <v>11096</v>
      </c>
      <c r="I17" s="19">
        <v>56580</v>
      </c>
      <c r="J17" s="10">
        <v>51689</v>
      </c>
    </row>
    <row r="18" spans="1:10" x14ac:dyDescent="0.35">
      <c r="A18" s="2"/>
      <c r="B18" s="39"/>
      <c r="C18" s="42"/>
      <c r="D18" s="6" t="s">
        <v>15</v>
      </c>
      <c r="E18" s="20">
        <f>SUM(E13:E17)</f>
        <v>519293156</v>
      </c>
      <c r="F18" s="20">
        <f>SUM(F13:F17)</f>
        <v>508447697</v>
      </c>
      <c r="G18" s="20">
        <v>495276064</v>
      </c>
      <c r="H18" s="20">
        <f>SUM(H13:H17)</f>
        <v>495332976</v>
      </c>
      <c r="I18" s="21">
        <f>I13+I14+I15+I16+I17</f>
        <v>506594492</v>
      </c>
      <c r="J18" s="12">
        <f t="shared" ref="J18" si="0">SUM(J13:J17)</f>
        <v>528275356</v>
      </c>
    </row>
    <row r="19" spans="1:10" x14ac:dyDescent="0.35">
      <c r="A19" s="2"/>
      <c r="B19" s="39"/>
      <c r="C19" s="42"/>
      <c r="D19" s="6" t="s">
        <v>16</v>
      </c>
      <c r="E19" s="18">
        <v>117050136</v>
      </c>
      <c r="F19" s="18">
        <v>112278073</v>
      </c>
      <c r="G19" s="18">
        <v>105076704</v>
      </c>
      <c r="H19" s="18">
        <v>107200550</v>
      </c>
      <c r="I19" s="19">
        <v>101209072</v>
      </c>
      <c r="J19" s="19">
        <v>89990844</v>
      </c>
    </row>
    <row r="20" spans="1:10" x14ac:dyDescent="0.35">
      <c r="A20" s="2"/>
      <c r="B20" s="39"/>
      <c r="C20" s="42"/>
      <c r="D20" s="7" t="s">
        <v>17</v>
      </c>
      <c r="E20" s="11">
        <f t="shared" ref="E20:J20" si="1">E18-E19</f>
        <v>402243020</v>
      </c>
      <c r="F20" s="11">
        <f t="shared" si="1"/>
        <v>396169624</v>
      </c>
      <c r="G20" s="11">
        <f t="shared" si="1"/>
        <v>390199360</v>
      </c>
      <c r="H20" s="11">
        <f t="shared" si="1"/>
        <v>388132426</v>
      </c>
      <c r="I20" s="11">
        <f t="shared" si="1"/>
        <v>405385420</v>
      </c>
      <c r="J20" s="12">
        <f t="shared" si="1"/>
        <v>438284512</v>
      </c>
    </row>
    <row r="21" spans="1:10" ht="35.15" customHeight="1" x14ac:dyDescent="0.35">
      <c r="A21" s="2"/>
      <c r="B21" s="39"/>
      <c r="C21" s="42" t="s">
        <v>18</v>
      </c>
      <c r="D21" s="8" t="s">
        <v>19</v>
      </c>
      <c r="E21" s="22">
        <v>17.495000000000001</v>
      </c>
      <c r="F21" s="22">
        <v>17.585999999999999</v>
      </c>
      <c r="G21" s="22">
        <v>18.565999999999999</v>
      </c>
      <c r="H21" s="22">
        <v>20.526</v>
      </c>
      <c r="I21" s="23">
        <v>20.292999999999999</v>
      </c>
      <c r="J21" s="13">
        <v>19.91</v>
      </c>
    </row>
    <row r="22" spans="1:10" ht="35.15" customHeight="1" x14ac:dyDescent="0.35">
      <c r="A22" s="2"/>
      <c r="B22" s="39"/>
      <c r="C22" s="42"/>
      <c r="D22" s="8" t="s">
        <v>25</v>
      </c>
      <c r="E22" s="22">
        <v>2.5579999999999998</v>
      </c>
      <c r="F22" s="22">
        <v>2.484</v>
      </c>
      <c r="G22" s="22">
        <v>2.464</v>
      </c>
      <c r="H22" s="22">
        <v>2.4</v>
      </c>
      <c r="I22" s="23">
        <v>2.2040000000000002</v>
      </c>
      <c r="J22" s="13">
        <v>2.3210000000000002</v>
      </c>
    </row>
    <row r="23" spans="1:10" x14ac:dyDescent="0.35">
      <c r="A23" s="2"/>
      <c r="B23" s="39"/>
      <c r="C23" s="42"/>
      <c r="D23" s="7" t="s">
        <v>20</v>
      </c>
      <c r="E23" s="24">
        <f t="shared" ref="E23:I23" si="2">E21-E22</f>
        <v>14.937000000000001</v>
      </c>
      <c r="F23" s="24">
        <f t="shared" si="2"/>
        <v>15.101999999999999</v>
      </c>
      <c r="G23" s="24">
        <f t="shared" si="2"/>
        <v>16.102</v>
      </c>
      <c r="H23" s="24">
        <f t="shared" si="2"/>
        <v>18.126000000000001</v>
      </c>
      <c r="I23" s="25">
        <f t="shared" si="2"/>
        <v>18.088999999999999</v>
      </c>
      <c r="J23" s="14">
        <v>17.588999999999999</v>
      </c>
    </row>
    <row r="24" spans="1:10" x14ac:dyDescent="0.35">
      <c r="A24" s="2"/>
      <c r="B24" s="39"/>
      <c r="C24" s="43" t="s">
        <v>21</v>
      </c>
      <c r="D24" s="7" t="s">
        <v>22</v>
      </c>
      <c r="E24" s="26">
        <f t="shared" ref="E24:I24" si="3">E20*E23/1000</f>
        <v>6008303.989740001</v>
      </c>
      <c r="F24" s="26">
        <f t="shared" si="3"/>
        <v>5982953.6616479997</v>
      </c>
      <c r="G24" s="26">
        <f t="shared" si="3"/>
        <v>6282990.0947200004</v>
      </c>
      <c r="H24" s="26">
        <f t="shared" si="3"/>
        <v>7035288.3536760006</v>
      </c>
      <c r="I24" s="27">
        <f t="shared" si="3"/>
        <v>7333016.8623799989</v>
      </c>
      <c r="J24" s="15">
        <f t="shared" ref="J24" si="4">J20*(J23/1000)</f>
        <v>7708986.2815679982</v>
      </c>
    </row>
    <row r="25" spans="1:10" x14ac:dyDescent="0.35">
      <c r="A25" s="2"/>
      <c r="B25" s="39"/>
      <c r="C25" s="43"/>
      <c r="D25" s="6" t="s">
        <v>23</v>
      </c>
      <c r="E25" s="26">
        <v>-657217</v>
      </c>
      <c r="F25" s="26">
        <f>F24-E24</f>
        <v>-25350.328092001379</v>
      </c>
      <c r="G25" s="26">
        <f>G24-F24</f>
        <v>300036.43307200074</v>
      </c>
      <c r="H25" s="26">
        <f>H24-G24</f>
        <v>752298.25895600021</v>
      </c>
      <c r="I25" s="27">
        <v>323067</v>
      </c>
      <c r="J25" s="16">
        <f>J24-I24</f>
        <v>375969.41918799933</v>
      </c>
    </row>
    <row r="26" spans="1:10" ht="15" thickBot="1" x14ac:dyDescent="0.4">
      <c r="A26" s="2"/>
      <c r="B26" s="40"/>
      <c r="C26" s="44"/>
      <c r="D26" s="9" t="s">
        <v>24</v>
      </c>
      <c r="E26" s="28">
        <v>-9.8599999999999993E-2</v>
      </c>
      <c r="F26" s="28">
        <f>F25/E24</f>
        <v>-4.2192152952464663E-3</v>
      </c>
      <c r="G26" s="28">
        <f>G25/F24</f>
        <v>5.0148547028752342E-2</v>
      </c>
      <c r="H26" s="28">
        <f>H25/G24</f>
        <v>0.11973570666428468</v>
      </c>
      <c r="I26" s="29">
        <f>I25/H24</f>
        <v>4.5920932271552826E-2</v>
      </c>
      <c r="J26" s="17">
        <f>J25/I24</f>
        <v>5.1270769758734056E-2</v>
      </c>
    </row>
  </sheetData>
  <mergeCells count="14">
    <mergeCell ref="B7:J7"/>
    <mergeCell ref="A2:C4"/>
    <mergeCell ref="D2:J2"/>
    <mergeCell ref="D3:J3"/>
    <mergeCell ref="D4:J4"/>
    <mergeCell ref="B6:J6"/>
    <mergeCell ref="B8:J8"/>
    <mergeCell ref="B9:J9"/>
    <mergeCell ref="B10:J11"/>
    <mergeCell ref="B12:B26"/>
    <mergeCell ref="C12:D12"/>
    <mergeCell ref="C13:C20"/>
    <mergeCell ref="C21:C23"/>
    <mergeCell ref="C24:C26"/>
  </mergeCells>
  <conditionalFormatting sqref="J18 E20:J20 J23:J26">
    <cfRule type="cellIs" dxfId="2" priority="3" stopIfTrue="1" operator="notEqual">
      <formula>0</formula>
    </cfRule>
  </conditionalFormatting>
  <conditionalFormatting sqref="E18:I18">
    <cfRule type="cellIs" dxfId="1" priority="2" stopIfTrue="1" operator="notEqual">
      <formula>0</formula>
    </cfRule>
  </conditionalFormatting>
  <conditionalFormatting sqref="E23:I26">
    <cfRule type="cellIs" dxfId="0" priority="1" stopIfTrue="1" operator="notEqual">
      <formula>0</formula>
    </cfRule>
  </conditionalFormatting>
  <pageMargins left="0.25" right="0.25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abrett</dc:creator>
  <cp:lastModifiedBy>Director</cp:lastModifiedBy>
  <cp:lastPrinted>2019-07-24T19:59:01Z</cp:lastPrinted>
  <dcterms:created xsi:type="dcterms:W3CDTF">2019-07-05T20:49:10Z</dcterms:created>
  <dcterms:modified xsi:type="dcterms:W3CDTF">2019-07-29T15:41:29Z</dcterms:modified>
</cp:coreProperties>
</file>